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2a7074b01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64cb3884552243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  <x:fill>
      <x:patternFill patternType="solid">
        <x:fgColor rgb="FFF3F4F7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5ff2c14494be1" /><Relationship Type="http://schemas.openxmlformats.org/officeDocument/2006/relationships/theme" Target="/xl/theme/theme1.xml" Id="R27b1ae56a8764c8e" /><Relationship Type="http://schemas.openxmlformats.org/officeDocument/2006/relationships/sharedStrings" Target="/xl/sharedStrings.xml" Id="R6e3e4bc0317640be" /><Relationship Type="http://schemas.openxmlformats.org/officeDocument/2006/relationships/worksheet" Target="/xl/worksheets/sheet1.xml" Id="R64cb3884552243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bcbca07cbd5407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24951080-9c26-498d-84bd-20f601cc7f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cbca07cbd540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846d7b18caf424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1" hidden="0" customWidth="1"/>
    <x:col min="3" max="3" width="21" hidden="0" customWidth="1"/>
    <x:col min="4" max="4" width="23" hidden="0" customWidth="1"/>
    <x:col min="5" max="5" width="23" hidden="0" customWidth="1"/>
    <x:col min="6" max="6" width="23" hidden="0" customWidth="1"/>
    <x:col min="7" max="7" width="3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24" customHeight="1">
      <x:c r="A2" s="1"/>
      <x:c r="B2" s="1"/>
      <x:c r="C2" s="1"/>
      <x:c r="D2" s="1"/>
      <x:c r="E2" s="1"/>
      <x:c r="F2" s="1"/>
      <x:c r="G2" s="1"/>
    </x:row>
    <x:row r="3" ht="32" customHeight="1">
      <x:c r="A3" s="2" t="str">
        <x:v>Payroll calendar planner</x:v>
      </x:c>
      <x:c r="B3" s="1"/>
      <x:c r="C3" s="1"/>
      <x:c r="D3" s="1"/>
      <x:c r="E3" s="1"/>
      <x:c r="F3" s="1"/>
      <x:c r="G3" s="1"/>
    </x:row>
    <x:row r="4" ht="46" customHeight="1">
      <x:c r="A4" s="4" t="str">
        <x:v>Inputs B7 = first payday; D7 = 7 or 14 calendar days; F7 = preparation lead days. Suggested dates do not adjust for holidays. Enter confirmed paydays, funding cutoffs and remittance dates after review.</x:v>
      </x:c>
      <x:c r="B4" s="3"/>
      <x:c r="C4" s="3"/>
      <x:c r="D4" s="3"/>
      <x:c r="E4" s="3"/>
      <x:c r="F4" s="3"/>
      <x:c r="G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  <x:c r="G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  <x:c r="G6" s="1"/>
    </x:row>
    <x:row r="7">
      <x:c r="A7" s="1" t="str">
        <x:v>First payday</x:v>
      </x:c>
      <x:c r="B7" s="13"/>
      <x:c r="C7" s="1" t="str">
        <x:v>Interval days</x:v>
      </x:c>
      <x:c r="D7" s="6" t="n">
        <x:v>14</x:v>
      </x:c>
      <x:c r="E7" s="1" t="str">
        <x:v>Prep lead days</x:v>
      </x:c>
      <x:c r="F7" s="6" t="n">
        <x:v>4</x:v>
      </x:c>
      <x:c r="G7" s="1"/>
    </x:row>
    <x:row r="8" ht="34" customHeight="1">
      <x:c r="A8" s="9" t="str">
        <x:v>Run</x:v>
      </x:c>
      <x:c r="B8" s="9" t="str">
        <x:v>Planned payday</x:v>
      </x:c>
      <x:c r="C8" s="9" t="str">
        <x:v>Prep target</x:v>
      </x:c>
      <x:c r="D8" s="9" t="str">
        <x:v>Confirmed payday</x:v>
      </x:c>
      <x:c r="E8" s="9" t="str">
        <x:v>Funding cutoff</x:v>
      </x:c>
      <x:c r="F8" s="9" t="str">
        <x:v>Remittance date</x:v>
      </x:c>
      <x:c r="G8" s="9" t="str">
        <x:v>Notes</x:v>
      </x:c>
    </x:row>
    <x:row r="9" ht="29" customHeight="1">
      <x:c r="A9" s="12" t="n">
        <x:v>1</x:v>
      </x:c>
      <x:c r="B9" s="16" t="str">
        <x:f>IF($B$7="","",IFERROR(IF(OR(NOT(ISNUMBER($B$7)),AND($D$7&lt;&gt;7,$D$7&lt;&gt;14)),"CHECK",$B$7+(9-9)*$D$7),"CHECK"))</x:f>
      </x:c>
      <x:c r="C9" s="16" t="str">
        <x:f>IF(B9="","",IFERROR(IF(OR(B9="CHECK",NOT(ISNUMBER($F$7)),$F$7&lt;0),"CHECK",B9-$F$7),"CHECK"))</x:f>
      </x:c>
      <x:c r="D9" s="17"/>
      <x:c r="E9" s="17"/>
      <x:c r="F9" s="17"/>
      <x:c r="G9" s="12"/>
    </x:row>
    <x:row r="10" ht="29" customHeight="1">
      <x:c r="A10" s="12" t="n">
        <x:v>2</x:v>
      </x:c>
      <x:c r="B10" s="16" t="str">
        <x:f>IF($B$7="","",IFERROR(IF(OR(NOT(ISNUMBER($B$7)),AND($D$7&lt;&gt;7,$D$7&lt;&gt;14)),"CHECK",$B$7+(10-9)*$D$7),"CHECK"))</x:f>
      </x:c>
      <x:c r="C10" s="16" t="str">
        <x:f>IF(B10="","",IFERROR(IF(OR(B10="CHECK",NOT(ISNUMBER($F$7)),$F$7&lt;0),"CHECK",B10-$F$7),"CHECK"))</x:f>
      </x:c>
      <x:c r="D10" s="17"/>
      <x:c r="E10" s="17"/>
      <x:c r="F10" s="17"/>
      <x:c r="G10" s="12"/>
    </x:row>
    <x:row r="11" ht="29" customHeight="1">
      <x:c r="A11" s="12" t="n">
        <x:v>3</x:v>
      </x:c>
      <x:c r="B11" s="16" t="str">
        <x:f>IF($B$7="","",IFERROR(IF(OR(NOT(ISNUMBER($B$7)),AND($D$7&lt;&gt;7,$D$7&lt;&gt;14)),"CHECK",$B$7+(11-9)*$D$7),"CHECK"))</x:f>
      </x:c>
      <x:c r="C11" s="16" t="str">
        <x:f>IF(B11="","",IFERROR(IF(OR(B11="CHECK",NOT(ISNUMBER($F$7)),$F$7&lt;0),"CHECK",B11-$F$7),"CHECK"))</x:f>
      </x:c>
      <x:c r="D11" s="17"/>
      <x:c r="E11" s="17"/>
      <x:c r="F11" s="17"/>
      <x:c r="G11" s="12"/>
    </x:row>
    <x:row r="12" ht="29" customHeight="1">
      <x:c r="A12" s="12" t="n">
        <x:v>4</x:v>
      </x:c>
      <x:c r="B12" s="16" t="str">
        <x:f>IF($B$7="","",IFERROR(IF(OR(NOT(ISNUMBER($B$7)),AND($D$7&lt;&gt;7,$D$7&lt;&gt;14)),"CHECK",$B$7+(12-9)*$D$7),"CHECK"))</x:f>
      </x:c>
      <x:c r="C12" s="16" t="str">
        <x:f>IF(B12="","",IFERROR(IF(OR(B12="CHECK",NOT(ISNUMBER($F$7)),$F$7&lt;0),"CHECK",B12-$F$7),"CHECK"))</x:f>
      </x:c>
      <x:c r="D12" s="17"/>
      <x:c r="E12" s="17"/>
      <x:c r="F12" s="17"/>
      <x:c r="G12" s="12"/>
    </x:row>
    <x:row r="13" ht="29" customHeight="1">
      <x:c r="A13" s="12" t="n">
        <x:v>5</x:v>
      </x:c>
      <x:c r="B13" s="16" t="str">
        <x:f>IF($B$7="","",IFERROR(IF(OR(NOT(ISNUMBER($B$7)),AND($D$7&lt;&gt;7,$D$7&lt;&gt;14)),"CHECK",$B$7+(13-9)*$D$7),"CHECK"))</x:f>
      </x:c>
      <x:c r="C13" s="16" t="str">
        <x:f>IF(B13="","",IFERROR(IF(OR(B13="CHECK",NOT(ISNUMBER($F$7)),$F$7&lt;0),"CHECK",B13-$F$7),"CHECK"))</x:f>
      </x:c>
      <x:c r="D13" s="17"/>
      <x:c r="E13" s="17"/>
      <x:c r="F13" s="17"/>
      <x:c r="G13" s="12"/>
    </x:row>
    <x:row r="14" ht="29" customHeight="1">
      <x:c r="A14" s="12" t="n">
        <x:v>6</x:v>
      </x:c>
      <x:c r="B14" s="16" t="str">
        <x:f>IF($B$7="","",IFERROR(IF(OR(NOT(ISNUMBER($B$7)),AND($D$7&lt;&gt;7,$D$7&lt;&gt;14)),"CHECK",$B$7+(14-9)*$D$7),"CHECK"))</x:f>
      </x:c>
      <x:c r="C14" s="16" t="str">
        <x:f>IF(B14="","",IFERROR(IF(OR(B14="CHECK",NOT(ISNUMBER($F$7)),$F$7&lt;0),"CHECK",B14-$F$7),"CHECK"))</x:f>
      </x:c>
      <x:c r="D14" s="17"/>
      <x:c r="E14" s="17"/>
      <x:c r="F14" s="17"/>
      <x:c r="G14" s="12"/>
    </x:row>
    <x:row r="15" ht="29" customHeight="1">
      <x:c r="A15" s="12" t="n">
        <x:v>7</x:v>
      </x:c>
      <x:c r="B15" s="16" t="str">
        <x:f>IF($B$7="","",IFERROR(IF(OR(NOT(ISNUMBER($B$7)),AND($D$7&lt;&gt;7,$D$7&lt;&gt;14)),"CHECK",$B$7+(15-9)*$D$7),"CHECK"))</x:f>
      </x:c>
      <x:c r="C15" s="16" t="str">
        <x:f>IF(B15="","",IFERROR(IF(OR(B15="CHECK",NOT(ISNUMBER($F$7)),$F$7&lt;0),"CHECK",B15-$F$7),"CHECK"))</x:f>
      </x:c>
      <x:c r="D15" s="17"/>
      <x:c r="E15" s="17"/>
      <x:c r="F15" s="17"/>
      <x:c r="G15" s="12"/>
    </x:row>
    <x:row r="16" ht="29" customHeight="1">
      <x:c r="A16" s="12" t="n">
        <x:v>8</x:v>
      </x:c>
      <x:c r="B16" s="16" t="str">
        <x:f>IF($B$7="","",IFERROR(IF(OR(NOT(ISNUMBER($B$7)),AND($D$7&lt;&gt;7,$D$7&lt;&gt;14)),"CHECK",$B$7+(16-9)*$D$7),"CHECK"))</x:f>
      </x:c>
      <x:c r="C16" s="16" t="str">
        <x:f>IF(B16="","",IFERROR(IF(OR(B16="CHECK",NOT(ISNUMBER($F$7)),$F$7&lt;0),"CHECK",B16-$F$7),"CHECK"))</x:f>
      </x:c>
      <x:c r="D16" s="17"/>
      <x:c r="E16" s="17"/>
      <x:c r="F16" s="17"/>
      <x:c r="G16" s="12"/>
    </x:row>
    <x:row r="17" ht="29" customHeight="1">
      <x:c r="A17" s="12" t="n">
        <x:v>9</x:v>
      </x:c>
      <x:c r="B17" s="16" t="str">
        <x:f>IF($B$7="","",IFERROR(IF(OR(NOT(ISNUMBER($B$7)),AND($D$7&lt;&gt;7,$D$7&lt;&gt;14)),"CHECK",$B$7+(17-9)*$D$7),"CHECK"))</x:f>
      </x:c>
      <x:c r="C17" s="16" t="str">
        <x:f>IF(B17="","",IFERROR(IF(OR(B17="CHECK",NOT(ISNUMBER($F$7)),$F$7&lt;0),"CHECK",B17-$F$7),"CHECK"))</x:f>
      </x:c>
      <x:c r="D17" s="17"/>
      <x:c r="E17" s="17"/>
      <x:c r="F17" s="17"/>
      <x:c r="G17" s="12"/>
    </x:row>
    <x:row r="18" ht="29" customHeight="1">
      <x:c r="A18" s="12" t="n">
        <x:v>10</x:v>
      </x:c>
      <x:c r="B18" s="16" t="str">
        <x:f>IF($B$7="","",IFERROR(IF(OR(NOT(ISNUMBER($B$7)),AND($D$7&lt;&gt;7,$D$7&lt;&gt;14)),"CHECK",$B$7+(18-9)*$D$7),"CHECK"))</x:f>
      </x:c>
      <x:c r="C18" s="16" t="str">
        <x:f>IF(B18="","",IFERROR(IF(OR(B18="CHECK",NOT(ISNUMBER($F$7)),$F$7&lt;0),"CHECK",B18-$F$7),"CHECK"))</x:f>
      </x:c>
      <x:c r="D18" s="17"/>
      <x:c r="E18" s="17"/>
      <x:c r="F18" s="17"/>
      <x:c r="G18" s="12"/>
    </x:row>
    <x:row r="19" ht="29" customHeight="1">
      <x:c r="A19" s="12" t="n">
        <x:v>11</x:v>
      </x:c>
      <x:c r="B19" s="16" t="str">
        <x:f>IF($B$7="","",IFERROR(IF(OR(NOT(ISNUMBER($B$7)),AND($D$7&lt;&gt;7,$D$7&lt;&gt;14)),"CHECK",$B$7+(19-9)*$D$7),"CHECK"))</x:f>
      </x:c>
      <x:c r="C19" s="16" t="str">
        <x:f>IF(B19="","",IFERROR(IF(OR(B19="CHECK",NOT(ISNUMBER($F$7)),$F$7&lt;0),"CHECK",B19-$F$7),"CHECK"))</x:f>
      </x:c>
      <x:c r="D19" s="17"/>
      <x:c r="E19" s="17"/>
      <x:c r="F19" s="17"/>
      <x:c r="G19" s="12"/>
    </x:row>
    <x:row r="20" ht="29" customHeight="1">
      <x:c r="A20" s="12" t="n">
        <x:v>12</x:v>
      </x:c>
      <x:c r="B20" s="16" t="str">
        <x:f>IF($B$7="","",IFERROR(IF(OR(NOT(ISNUMBER($B$7)),AND($D$7&lt;&gt;7,$D$7&lt;&gt;14)),"CHECK",$B$7+(20-9)*$D$7),"CHECK"))</x:f>
      </x:c>
      <x:c r="C20" s="16" t="str">
        <x:f>IF(B20="","",IFERROR(IF(OR(B20="CHECK",NOT(ISNUMBER($F$7)),$F$7&lt;0),"CHECK",B20-$F$7),"CHECK"))</x:f>
      </x:c>
      <x:c r="D20" s="17"/>
      <x:c r="E20" s="17"/>
      <x:c r="F20" s="17"/>
      <x:c r="G20" s="12"/>
    </x:row>
    <x:row r="21" ht="29" customHeight="1">
      <x:c r="A21" s="12" t="n">
        <x:v>13</x:v>
      </x:c>
      <x:c r="B21" s="16" t="str">
        <x:f>IF($B$7="","",IFERROR(IF(OR(NOT(ISNUMBER($B$7)),AND($D$7&lt;&gt;7,$D$7&lt;&gt;14)),"CHECK",$B$7+(21-9)*$D$7),"CHECK"))</x:f>
      </x:c>
      <x:c r="C21" s="16" t="str">
        <x:f>IF(B21="","",IFERROR(IF(OR(B21="CHECK",NOT(ISNUMBER($F$7)),$F$7&lt;0),"CHECK",B21-$F$7),"CHECK"))</x:f>
      </x:c>
      <x:c r="D21" s="17"/>
      <x:c r="E21" s="17"/>
      <x:c r="F21" s="17"/>
      <x:c r="G21" s="12"/>
    </x:row>
    <x:row r="22" ht="29" customHeight="1">
      <x:c r="A22" s="12" t="n">
        <x:v>14</x:v>
      </x:c>
      <x:c r="B22" s="16" t="str">
        <x:f>IF($B$7="","",IFERROR(IF(OR(NOT(ISNUMBER($B$7)),AND($D$7&lt;&gt;7,$D$7&lt;&gt;14)),"CHECK",$B$7+(22-9)*$D$7),"CHECK"))</x:f>
      </x:c>
      <x:c r="C22" s="16" t="str">
        <x:f>IF(B22="","",IFERROR(IF(OR(B22="CHECK",NOT(ISNUMBER($F$7)),$F$7&lt;0),"CHECK",B22-$F$7),"CHECK"))</x:f>
      </x:c>
      <x:c r="D22" s="17"/>
      <x:c r="E22" s="17"/>
      <x:c r="F22" s="17"/>
      <x:c r="G22" s="12"/>
    </x:row>
    <x:row r="23" ht="29" customHeight="1">
      <x:c r="A23" s="12" t="n">
        <x:v>15</x:v>
      </x:c>
      <x:c r="B23" s="16" t="str">
        <x:f>IF($B$7="","",IFERROR(IF(OR(NOT(ISNUMBER($B$7)),AND($D$7&lt;&gt;7,$D$7&lt;&gt;14)),"CHECK",$B$7+(23-9)*$D$7),"CHECK"))</x:f>
      </x:c>
      <x:c r="C23" s="16" t="str">
        <x:f>IF(B23="","",IFERROR(IF(OR(B23="CHECK",NOT(ISNUMBER($F$7)),$F$7&lt;0),"CHECK",B23-$F$7),"CHECK"))</x:f>
      </x:c>
      <x:c r="D23" s="17"/>
      <x:c r="E23" s="17"/>
      <x:c r="F23" s="17"/>
      <x:c r="G23" s="12"/>
    </x:row>
    <x:row r="24" ht="29" customHeight="1">
      <x:c r="A24" s="12" t="n">
        <x:v>16</x:v>
      </x:c>
      <x:c r="B24" s="16" t="str">
        <x:f>IF($B$7="","",IFERROR(IF(OR(NOT(ISNUMBER($B$7)),AND($D$7&lt;&gt;7,$D$7&lt;&gt;14)),"CHECK",$B$7+(24-9)*$D$7),"CHECK"))</x:f>
      </x:c>
      <x:c r="C24" s="16" t="str">
        <x:f>IF(B24="","",IFERROR(IF(OR(B24="CHECK",NOT(ISNUMBER($F$7)),$F$7&lt;0),"CHECK",B24-$F$7),"CHECK"))</x:f>
      </x:c>
      <x:c r="D24" s="17"/>
      <x:c r="E24" s="17"/>
      <x:c r="F24" s="17"/>
      <x:c r="G24" s="12"/>
    </x:row>
    <x:row r="25" ht="29" customHeight="1">
      <x:c r="A25" s="12" t="n">
        <x:v>17</x:v>
      </x:c>
      <x:c r="B25" s="16" t="str">
        <x:f>IF($B$7="","",IFERROR(IF(OR(NOT(ISNUMBER($B$7)),AND($D$7&lt;&gt;7,$D$7&lt;&gt;14)),"CHECK",$B$7+(25-9)*$D$7),"CHECK"))</x:f>
      </x:c>
      <x:c r="C25" s="16" t="str">
        <x:f>IF(B25="","",IFERROR(IF(OR(B25="CHECK",NOT(ISNUMBER($F$7)),$F$7&lt;0),"CHECK",B25-$F$7),"CHECK"))</x:f>
      </x:c>
      <x:c r="D25" s="17"/>
      <x:c r="E25" s="17"/>
      <x:c r="F25" s="17"/>
      <x:c r="G25" s="12"/>
    </x:row>
    <x:row r="26" ht="29" customHeight="1">
      <x:c r="A26" s="12" t="n">
        <x:v>18</x:v>
      </x:c>
      <x:c r="B26" s="16" t="str">
        <x:f>IF($B$7="","",IFERROR(IF(OR(NOT(ISNUMBER($B$7)),AND($D$7&lt;&gt;7,$D$7&lt;&gt;14)),"CHECK",$B$7+(26-9)*$D$7),"CHECK"))</x:f>
      </x:c>
      <x:c r="C26" s="16" t="str">
        <x:f>IF(B26="","",IFERROR(IF(OR(B26="CHECK",NOT(ISNUMBER($F$7)),$F$7&lt;0),"CHECK",B26-$F$7),"CHECK"))</x:f>
      </x:c>
      <x:c r="D26" s="17"/>
      <x:c r="E26" s="17"/>
      <x:c r="F26" s="17"/>
      <x:c r="G26" s="12"/>
    </x:row>
    <x:row r="27" ht="29" customHeight="1">
      <x:c r="A27" s="12" t="n">
        <x:v>19</x:v>
      </x:c>
      <x:c r="B27" s="16" t="str">
        <x:f>IF($B$7="","",IFERROR(IF(OR(NOT(ISNUMBER($B$7)),AND($D$7&lt;&gt;7,$D$7&lt;&gt;14)),"CHECK",$B$7+(27-9)*$D$7),"CHECK"))</x:f>
      </x:c>
      <x:c r="C27" s="16" t="str">
        <x:f>IF(B27="","",IFERROR(IF(OR(B27="CHECK",NOT(ISNUMBER($F$7)),$F$7&lt;0),"CHECK",B27-$F$7),"CHECK"))</x:f>
      </x:c>
      <x:c r="D27" s="17"/>
      <x:c r="E27" s="17"/>
      <x:c r="F27" s="17"/>
      <x:c r="G27" s="12"/>
    </x:row>
    <x:row r="28" ht="29" customHeight="1">
      <x:c r="A28" s="12" t="n">
        <x:v>20</x:v>
      </x:c>
      <x:c r="B28" s="16" t="str">
        <x:f>IF($B$7="","",IFERROR(IF(OR(NOT(ISNUMBER($B$7)),AND($D$7&lt;&gt;7,$D$7&lt;&gt;14)),"CHECK",$B$7+(28-9)*$D$7),"CHECK"))</x:f>
      </x:c>
      <x:c r="C28" s="16" t="str">
        <x:f>IF(B28="","",IFERROR(IF(OR(B28="CHECK",NOT(ISNUMBER($F$7)),$F$7&lt;0),"CHECK",B28-$F$7),"CHECK"))</x:f>
      </x:c>
      <x:c r="D28" s="17"/>
      <x:c r="E28" s="17"/>
      <x:c r="F28" s="17"/>
      <x:c r="G28" s="12"/>
    </x:row>
    <x:row r="29" ht="29" customHeight="1">
      <x:c r="A29" s="12" t="n">
        <x:v>21</x:v>
      </x:c>
      <x:c r="B29" s="16" t="str">
        <x:f>IF($B$7="","",IFERROR(IF(OR(NOT(ISNUMBER($B$7)),AND($D$7&lt;&gt;7,$D$7&lt;&gt;14)),"CHECK",$B$7+(29-9)*$D$7),"CHECK"))</x:f>
      </x:c>
      <x:c r="C29" s="16" t="str">
        <x:f>IF(B29="","",IFERROR(IF(OR(B29="CHECK",NOT(ISNUMBER($F$7)),$F$7&lt;0),"CHECK",B29-$F$7),"CHECK"))</x:f>
      </x:c>
      <x:c r="D29" s="17"/>
      <x:c r="E29" s="17"/>
      <x:c r="F29" s="17"/>
      <x:c r="G29" s="12"/>
    </x:row>
    <x:row r="30" ht="29" customHeight="1">
      <x:c r="A30" s="12" t="n">
        <x:v>22</x:v>
      </x:c>
      <x:c r="B30" s="16" t="str">
        <x:f>IF($B$7="","",IFERROR(IF(OR(NOT(ISNUMBER($B$7)),AND($D$7&lt;&gt;7,$D$7&lt;&gt;14)),"CHECK",$B$7+(30-9)*$D$7),"CHECK"))</x:f>
      </x:c>
      <x:c r="C30" s="16" t="str">
        <x:f>IF(B30="","",IFERROR(IF(OR(B30="CHECK",NOT(ISNUMBER($F$7)),$F$7&lt;0),"CHECK",B30-$F$7),"CHECK"))</x:f>
      </x:c>
      <x:c r="D30" s="17"/>
      <x:c r="E30" s="17"/>
      <x:c r="F30" s="17"/>
      <x:c r="G30" s="12"/>
    </x:row>
    <x:row r="31" ht="29" customHeight="1">
      <x:c r="A31" s="12" t="n">
        <x:v>23</x:v>
      </x:c>
      <x:c r="B31" s="16" t="str">
        <x:f>IF($B$7="","",IFERROR(IF(OR(NOT(ISNUMBER($B$7)),AND($D$7&lt;&gt;7,$D$7&lt;&gt;14)),"CHECK",$B$7+(31-9)*$D$7),"CHECK"))</x:f>
      </x:c>
      <x:c r="C31" s="16" t="str">
        <x:f>IF(B31="","",IFERROR(IF(OR(B31="CHECK",NOT(ISNUMBER($F$7)),$F$7&lt;0),"CHECK",B31-$F$7),"CHECK"))</x:f>
      </x:c>
      <x:c r="D31" s="17"/>
      <x:c r="E31" s="17"/>
      <x:c r="F31" s="17"/>
      <x:c r="G31" s="12"/>
    </x:row>
    <x:row r="32" ht="29" customHeight="1">
      <x:c r="A32" s="12" t="n">
        <x:v>24</x:v>
      </x:c>
      <x:c r="B32" s="16" t="str">
        <x:f>IF($B$7="","",IFERROR(IF(OR(NOT(ISNUMBER($B$7)),AND($D$7&lt;&gt;7,$D$7&lt;&gt;14)),"CHECK",$B$7+(32-9)*$D$7),"CHECK"))</x:f>
      </x:c>
      <x:c r="C32" s="16" t="str">
        <x:f>IF(B32="","",IFERROR(IF(OR(B32="CHECK",NOT(ISNUMBER($F$7)),$F$7&lt;0),"CHECK",B32-$F$7),"CHECK"))</x:f>
      </x:c>
      <x:c r="D32" s="17"/>
      <x:c r="E32" s="17"/>
      <x:c r="F32" s="17"/>
      <x:c r="G32" s="12"/>
    </x:row>
    <x:row r="33" ht="29" customHeight="1">
      <x:c r="A33" s="12" t="n">
        <x:v>25</x:v>
      </x:c>
      <x:c r="B33" s="16" t="str">
        <x:f>IF($B$7="","",IFERROR(IF(OR(NOT(ISNUMBER($B$7)),AND($D$7&lt;&gt;7,$D$7&lt;&gt;14)),"CHECK",$B$7+(33-9)*$D$7),"CHECK"))</x:f>
      </x:c>
      <x:c r="C33" s="16" t="str">
        <x:f>IF(B33="","",IFERROR(IF(OR(B33="CHECK",NOT(ISNUMBER($F$7)),$F$7&lt;0),"CHECK",B33-$F$7),"CHECK"))</x:f>
      </x:c>
      <x:c r="D33" s="17"/>
      <x:c r="E33" s="17"/>
      <x:c r="F33" s="17"/>
      <x:c r="G33" s="12"/>
    </x:row>
    <x:row r="34" ht="29" customHeight="1">
      <x:c r="A34" s="12" t="n">
        <x:v>26</x:v>
      </x:c>
      <x:c r="B34" s="16" t="str">
        <x:f>IF($B$7="","",IFERROR(IF(OR(NOT(ISNUMBER($B$7)),AND($D$7&lt;&gt;7,$D$7&lt;&gt;14)),"CHECK",$B$7+(34-9)*$D$7),"CHECK"))</x:f>
      </x:c>
      <x:c r="C34" s="16" t="str">
        <x:f>IF(B34="","",IFERROR(IF(OR(B34="CHECK",NOT(ISNUMBER($F$7)),$F$7&lt;0),"CHECK",B34-$F$7),"CHECK"))</x:f>
      </x:c>
      <x:c r="D34" s="17"/>
      <x:c r="E34" s="17"/>
      <x:c r="F34" s="17"/>
      <x:c r="G34" s="12"/>
    </x:row>
    <x:row r="35" ht="29" customHeight="1">
      <x:c r="A35" s="12" t="n">
        <x:v>27</x:v>
      </x:c>
      <x:c r="B35" s="16" t="str">
        <x:f>IF($B$7="","",IFERROR(IF(OR(NOT(ISNUMBER($B$7)),AND($D$7&lt;&gt;7,$D$7&lt;&gt;14)),"CHECK",$B$7+(35-9)*$D$7),"CHECK"))</x:f>
      </x:c>
      <x:c r="C35" s="16" t="str">
        <x:f>IF(B35="","",IFERROR(IF(OR(B35="CHECK",NOT(ISNUMBER($F$7)),$F$7&lt;0),"CHECK",B35-$F$7),"CHECK"))</x:f>
      </x:c>
      <x:c r="D35" s="17"/>
      <x:c r="E35" s="17"/>
      <x:c r="F35" s="17"/>
      <x:c r="G35" s="12"/>
    </x:row>
    <x:row r="36" ht="29" customHeight="1">
      <x:c r="A36" s="12" t="n">
        <x:v>28</x:v>
      </x:c>
      <x:c r="B36" s="16" t="str">
        <x:f>IF($B$7="","",IFERROR(IF(OR(NOT(ISNUMBER($B$7)),AND($D$7&lt;&gt;7,$D$7&lt;&gt;14)),"CHECK",$B$7+(36-9)*$D$7),"CHECK"))</x:f>
      </x:c>
      <x:c r="C36" s="16" t="str">
        <x:f>IF(B36="","",IFERROR(IF(OR(B36="CHECK",NOT(ISNUMBER($F$7)),$F$7&lt;0),"CHECK",B36-$F$7),"CHECK"))</x:f>
      </x:c>
      <x:c r="D36" s="17"/>
      <x:c r="E36" s="17"/>
      <x:c r="F36" s="17"/>
      <x:c r="G36" s="12"/>
    </x:row>
    <x:row r="37" ht="29" customHeight="1">
      <x:c r="A37" s="12" t="n">
        <x:v>29</x:v>
      </x:c>
      <x:c r="B37" s="16" t="str">
        <x:f>IF($B$7="","",IFERROR(IF(OR(NOT(ISNUMBER($B$7)),AND($D$7&lt;&gt;7,$D$7&lt;&gt;14)),"CHECK",$B$7+(37-9)*$D$7),"CHECK"))</x:f>
      </x:c>
      <x:c r="C37" s="16" t="str">
        <x:f>IF(B37="","",IFERROR(IF(OR(B37="CHECK",NOT(ISNUMBER($F$7)),$F$7&lt;0),"CHECK",B37-$F$7),"CHECK"))</x:f>
      </x:c>
      <x:c r="D37" s="17"/>
      <x:c r="E37" s="17"/>
      <x:c r="F37" s="17"/>
      <x:c r="G37" s="12"/>
    </x:row>
    <x:row r="38" ht="29" customHeight="1">
      <x:c r="A38" s="12" t="n">
        <x:v>30</x:v>
      </x:c>
      <x:c r="B38" s="16" t="str">
        <x:f>IF($B$7="","",IFERROR(IF(OR(NOT(ISNUMBER($B$7)),AND($D$7&lt;&gt;7,$D$7&lt;&gt;14)),"CHECK",$B$7+(38-9)*$D$7),"CHECK"))</x:f>
      </x:c>
      <x:c r="C38" s="16" t="str">
        <x:f>IF(B38="","",IFERROR(IF(OR(B38="CHECK",NOT(ISNUMBER($F$7)),$F$7&lt;0),"CHECK",B38-$F$7),"CHECK"))</x:f>
      </x:c>
      <x:c r="D38" s="17"/>
      <x:c r="E38" s="17"/>
      <x:c r="F38" s="17"/>
      <x:c r="G38" s="12"/>
    </x:row>
    <x:row r="39" ht="29" customHeight="1">
      <x:c r="A39" s="12" t="n">
        <x:v>31</x:v>
      </x:c>
      <x:c r="B39" s="16" t="str">
        <x:f>IF($B$7="","",IFERROR(IF(OR(NOT(ISNUMBER($B$7)),AND($D$7&lt;&gt;7,$D$7&lt;&gt;14)),"CHECK",$B$7+(39-9)*$D$7),"CHECK"))</x:f>
      </x:c>
      <x:c r="C39" s="16" t="str">
        <x:f>IF(B39="","",IFERROR(IF(OR(B39="CHECK",NOT(ISNUMBER($F$7)),$F$7&lt;0),"CHECK",B39-$F$7),"CHECK"))</x:f>
      </x:c>
      <x:c r="D39" s="17"/>
      <x:c r="E39" s="17"/>
      <x:c r="F39" s="17"/>
      <x:c r="G39" s="12"/>
    </x:row>
    <x:row r="40" ht="29" customHeight="1">
      <x:c r="A40" s="12" t="n">
        <x:v>32</x:v>
      </x:c>
      <x:c r="B40" s="16" t="str">
        <x:f>IF($B$7="","",IFERROR(IF(OR(NOT(ISNUMBER($B$7)),AND($D$7&lt;&gt;7,$D$7&lt;&gt;14)),"CHECK",$B$7+(40-9)*$D$7),"CHECK"))</x:f>
      </x:c>
      <x:c r="C40" s="16" t="str">
        <x:f>IF(B40="","",IFERROR(IF(OR(B40="CHECK",NOT(ISNUMBER($F$7)),$F$7&lt;0),"CHECK",B40-$F$7),"CHECK"))</x:f>
      </x:c>
      <x:c r="D40" s="17"/>
      <x:c r="E40" s="17"/>
      <x:c r="F40" s="17"/>
      <x:c r="G40" s="12"/>
    </x:row>
    <x:row r="41" ht="29" customHeight="1">
      <x:c r="A41" s="12" t="n">
        <x:v>33</x:v>
      </x:c>
      <x:c r="B41" s="16" t="str">
        <x:f>IF($B$7="","",IFERROR(IF(OR(NOT(ISNUMBER($B$7)),AND($D$7&lt;&gt;7,$D$7&lt;&gt;14)),"CHECK",$B$7+(41-9)*$D$7),"CHECK"))</x:f>
      </x:c>
      <x:c r="C41" s="16" t="str">
        <x:f>IF(B41="","",IFERROR(IF(OR(B41="CHECK",NOT(ISNUMBER($F$7)),$F$7&lt;0),"CHECK",B41-$F$7),"CHECK"))</x:f>
      </x:c>
      <x:c r="D41" s="17"/>
      <x:c r="E41" s="17"/>
      <x:c r="F41" s="17"/>
      <x:c r="G41" s="12"/>
    </x:row>
    <x:row r="42" ht="29" customHeight="1">
      <x:c r="A42" s="12" t="n">
        <x:v>34</x:v>
      </x:c>
      <x:c r="B42" s="16" t="str">
        <x:f>IF($B$7="","",IFERROR(IF(OR(NOT(ISNUMBER($B$7)),AND($D$7&lt;&gt;7,$D$7&lt;&gt;14)),"CHECK",$B$7+(42-9)*$D$7),"CHECK"))</x:f>
      </x:c>
      <x:c r="C42" s="16" t="str">
        <x:f>IF(B42="","",IFERROR(IF(OR(B42="CHECK",NOT(ISNUMBER($F$7)),$F$7&lt;0),"CHECK",B42-$F$7),"CHECK"))</x:f>
      </x:c>
      <x:c r="D42" s="17"/>
      <x:c r="E42" s="17"/>
      <x:c r="F42" s="17"/>
      <x:c r="G42" s="12"/>
    </x:row>
    <x:row r="43" ht="29" customHeight="1">
      <x:c r="A43" s="12" t="n">
        <x:v>35</x:v>
      </x:c>
      <x:c r="B43" s="16" t="str">
        <x:f>IF($B$7="","",IFERROR(IF(OR(NOT(ISNUMBER($B$7)),AND($D$7&lt;&gt;7,$D$7&lt;&gt;14)),"CHECK",$B$7+(43-9)*$D$7),"CHECK"))</x:f>
      </x:c>
      <x:c r="C43" s="16" t="str">
        <x:f>IF(B43="","",IFERROR(IF(OR(B43="CHECK",NOT(ISNUMBER($F$7)),$F$7&lt;0),"CHECK",B43-$F$7),"CHECK"))</x:f>
      </x:c>
      <x:c r="D43" s="17"/>
      <x:c r="E43" s="17"/>
      <x:c r="F43" s="17"/>
      <x:c r="G43" s="12"/>
    </x:row>
    <x:row r="44" ht="29" customHeight="1">
      <x:c r="A44" s="12" t="n">
        <x:v>36</x:v>
      </x:c>
      <x:c r="B44" s="16" t="str">
        <x:f>IF($B$7="","",IFERROR(IF(OR(NOT(ISNUMBER($B$7)),AND($D$7&lt;&gt;7,$D$7&lt;&gt;14)),"CHECK",$B$7+(44-9)*$D$7),"CHECK"))</x:f>
      </x:c>
      <x:c r="C44" s="16" t="str">
        <x:f>IF(B44="","",IFERROR(IF(OR(B44="CHECK",NOT(ISNUMBER($F$7)),$F$7&lt;0),"CHECK",B44-$F$7),"CHECK"))</x:f>
      </x:c>
      <x:c r="D44" s="17"/>
      <x:c r="E44" s="17"/>
      <x:c r="F44" s="17"/>
      <x:c r="G44" s="12"/>
    </x:row>
    <x:row r="45" ht="29" customHeight="1">
      <x:c r="A45" s="12" t="n">
        <x:v>37</x:v>
      </x:c>
      <x:c r="B45" s="16" t="str">
        <x:f>IF($B$7="","",IFERROR(IF(OR(NOT(ISNUMBER($B$7)),AND($D$7&lt;&gt;7,$D$7&lt;&gt;14)),"CHECK",$B$7+(45-9)*$D$7),"CHECK"))</x:f>
      </x:c>
      <x:c r="C45" s="16" t="str">
        <x:f>IF(B45="","",IFERROR(IF(OR(B45="CHECK",NOT(ISNUMBER($F$7)),$F$7&lt;0),"CHECK",B45-$F$7),"CHECK"))</x:f>
      </x:c>
      <x:c r="D45" s="17"/>
      <x:c r="E45" s="17"/>
      <x:c r="F45" s="17"/>
      <x:c r="G45" s="12"/>
    </x:row>
    <x:row r="46" ht="29" customHeight="1">
      <x:c r="A46" s="12" t="n">
        <x:v>38</x:v>
      </x:c>
      <x:c r="B46" s="16" t="str">
        <x:f>IF($B$7="","",IFERROR(IF(OR(NOT(ISNUMBER($B$7)),AND($D$7&lt;&gt;7,$D$7&lt;&gt;14)),"CHECK",$B$7+(46-9)*$D$7),"CHECK"))</x:f>
      </x:c>
      <x:c r="C46" s="16" t="str">
        <x:f>IF(B46="","",IFERROR(IF(OR(B46="CHECK",NOT(ISNUMBER($F$7)),$F$7&lt;0),"CHECK",B46-$F$7),"CHECK"))</x:f>
      </x:c>
      <x:c r="D46" s="17"/>
      <x:c r="E46" s="17"/>
      <x:c r="F46" s="17"/>
      <x:c r="G46" s="12"/>
    </x:row>
    <x:row r="47" ht="29" customHeight="1">
      <x:c r="A47" s="12" t="n">
        <x:v>39</x:v>
      </x:c>
      <x:c r="B47" s="16" t="str">
        <x:f>IF($B$7="","",IFERROR(IF(OR(NOT(ISNUMBER($B$7)),AND($D$7&lt;&gt;7,$D$7&lt;&gt;14)),"CHECK",$B$7+(47-9)*$D$7),"CHECK"))</x:f>
      </x:c>
      <x:c r="C47" s="16" t="str">
        <x:f>IF(B47="","",IFERROR(IF(OR(B47="CHECK",NOT(ISNUMBER($F$7)),$F$7&lt;0),"CHECK",B47-$F$7),"CHECK"))</x:f>
      </x:c>
      <x:c r="D47" s="17"/>
      <x:c r="E47" s="17"/>
      <x:c r="F47" s="17"/>
      <x:c r="G47" s="12"/>
    </x:row>
    <x:row r="48" ht="29" customHeight="1">
      <x:c r="A48" s="12" t="n">
        <x:v>40</x:v>
      </x:c>
      <x:c r="B48" s="16" t="str">
        <x:f>IF($B$7="","",IFERROR(IF(OR(NOT(ISNUMBER($B$7)),AND($D$7&lt;&gt;7,$D$7&lt;&gt;14)),"CHECK",$B$7+(48-9)*$D$7),"CHECK"))</x:f>
      </x:c>
      <x:c r="C48" s="16" t="str">
        <x:f>IF(B48="","",IFERROR(IF(OR(B48="CHECK",NOT(ISNUMBER($F$7)),$F$7&lt;0),"CHECK",B48-$F$7),"CHECK"))</x:f>
      </x:c>
      <x:c r="D48" s="17"/>
      <x:c r="E48" s="17"/>
      <x:c r="F48" s="17"/>
      <x:c r="G48" s="12"/>
    </x:row>
    <x:row r="49" ht="29" customHeight="1">
      <x:c r="A49" s="12" t="n">
        <x:v>41</x:v>
      </x:c>
      <x:c r="B49" s="16" t="str">
        <x:f>IF($B$7="","",IFERROR(IF(OR(NOT(ISNUMBER($B$7)),AND($D$7&lt;&gt;7,$D$7&lt;&gt;14)),"CHECK",$B$7+(49-9)*$D$7),"CHECK"))</x:f>
      </x:c>
      <x:c r="C49" s="16" t="str">
        <x:f>IF(B49="","",IFERROR(IF(OR(B49="CHECK",NOT(ISNUMBER($F$7)),$F$7&lt;0),"CHECK",B49-$F$7),"CHECK"))</x:f>
      </x:c>
      <x:c r="D49" s="17"/>
      <x:c r="E49" s="17"/>
      <x:c r="F49" s="17"/>
      <x:c r="G49" s="12"/>
    </x:row>
    <x:row r="50" ht="29" customHeight="1">
      <x:c r="A50" s="12" t="n">
        <x:v>42</x:v>
      </x:c>
      <x:c r="B50" s="16" t="str">
        <x:f>IF($B$7="","",IFERROR(IF(OR(NOT(ISNUMBER($B$7)),AND($D$7&lt;&gt;7,$D$7&lt;&gt;14)),"CHECK",$B$7+(50-9)*$D$7),"CHECK"))</x:f>
      </x:c>
      <x:c r="C50" s="16" t="str">
        <x:f>IF(B50="","",IFERROR(IF(OR(B50="CHECK",NOT(ISNUMBER($F$7)),$F$7&lt;0),"CHECK",B50-$F$7),"CHECK"))</x:f>
      </x:c>
      <x:c r="D50" s="17"/>
      <x:c r="E50" s="17"/>
      <x:c r="F50" s="17"/>
      <x:c r="G50" s="12"/>
    </x:row>
    <x:row r="51" ht="29" customHeight="1">
      <x:c r="A51" s="12" t="n">
        <x:v>43</x:v>
      </x:c>
      <x:c r="B51" s="16" t="str">
        <x:f>IF($B$7="","",IFERROR(IF(OR(NOT(ISNUMBER($B$7)),AND($D$7&lt;&gt;7,$D$7&lt;&gt;14)),"CHECK",$B$7+(51-9)*$D$7),"CHECK"))</x:f>
      </x:c>
      <x:c r="C51" s="16" t="str">
        <x:f>IF(B51="","",IFERROR(IF(OR(B51="CHECK",NOT(ISNUMBER($F$7)),$F$7&lt;0),"CHECK",B51-$F$7),"CHECK"))</x:f>
      </x:c>
      <x:c r="D51" s="17"/>
      <x:c r="E51" s="17"/>
      <x:c r="F51" s="17"/>
      <x:c r="G51" s="12"/>
    </x:row>
    <x:row r="52" ht="29" customHeight="1">
      <x:c r="A52" s="12" t="n">
        <x:v>44</x:v>
      </x:c>
      <x:c r="B52" s="16" t="str">
        <x:f>IF($B$7="","",IFERROR(IF(OR(NOT(ISNUMBER($B$7)),AND($D$7&lt;&gt;7,$D$7&lt;&gt;14)),"CHECK",$B$7+(52-9)*$D$7),"CHECK"))</x:f>
      </x:c>
      <x:c r="C52" s="16" t="str">
        <x:f>IF(B52="","",IFERROR(IF(OR(B52="CHECK",NOT(ISNUMBER($F$7)),$F$7&lt;0),"CHECK",B52-$F$7),"CHECK"))</x:f>
      </x:c>
      <x:c r="D52" s="17"/>
      <x:c r="E52" s="17"/>
      <x:c r="F52" s="17"/>
      <x:c r="G52" s="12"/>
    </x:row>
    <x:row r="53" ht="29" customHeight="1">
      <x:c r="A53" s="12" t="n">
        <x:v>45</x:v>
      </x:c>
      <x:c r="B53" s="16" t="str">
        <x:f>IF($B$7="","",IFERROR(IF(OR(NOT(ISNUMBER($B$7)),AND($D$7&lt;&gt;7,$D$7&lt;&gt;14)),"CHECK",$B$7+(53-9)*$D$7),"CHECK"))</x:f>
      </x:c>
      <x:c r="C53" s="16" t="str">
        <x:f>IF(B53="","",IFERROR(IF(OR(B53="CHECK",NOT(ISNUMBER($F$7)),$F$7&lt;0),"CHECK",B53-$F$7),"CHECK"))</x:f>
      </x:c>
      <x:c r="D53" s="17"/>
      <x:c r="E53" s="17"/>
      <x:c r="F53" s="17"/>
      <x:c r="G53" s="12"/>
    </x:row>
    <x:row r="54" ht="29" customHeight="1">
      <x:c r="A54" s="12" t="n">
        <x:v>46</x:v>
      </x:c>
      <x:c r="B54" s="16" t="str">
        <x:f>IF($B$7="","",IFERROR(IF(OR(NOT(ISNUMBER($B$7)),AND($D$7&lt;&gt;7,$D$7&lt;&gt;14)),"CHECK",$B$7+(54-9)*$D$7),"CHECK"))</x:f>
      </x:c>
      <x:c r="C54" s="16" t="str">
        <x:f>IF(B54="","",IFERROR(IF(OR(B54="CHECK",NOT(ISNUMBER($F$7)),$F$7&lt;0),"CHECK",B54-$F$7),"CHECK"))</x:f>
      </x:c>
      <x:c r="D54" s="17"/>
      <x:c r="E54" s="17"/>
      <x:c r="F54" s="17"/>
      <x:c r="G54" s="12"/>
    </x:row>
    <x:row r="55" ht="29" customHeight="1">
      <x:c r="A55" s="12" t="n">
        <x:v>47</x:v>
      </x:c>
      <x:c r="B55" s="16" t="str">
        <x:f>IF($B$7="","",IFERROR(IF(OR(NOT(ISNUMBER($B$7)),AND($D$7&lt;&gt;7,$D$7&lt;&gt;14)),"CHECK",$B$7+(55-9)*$D$7),"CHECK"))</x:f>
      </x:c>
      <x:c r="C55" s="16" t="str">
        <x:f>IF(B55="","",IFERROR(IF(OR(B55="CHECK",NOT(ISNUMBER($F$7)),$F$7&lt;0),"CHECK",B55-$F$7),"CHECK"))</x:f>
      </x:c>
      <x:c r="D55" s="17"/>
      <x:c r="E55" s="17"/>
      <x:c r="F55" s="17"/>
      <x:c r="G55" s="12"/>
    </x:row>
    <x:row r="56" ht="29" customHeight="1">
      <x:c r="A56" s="12" t="n">
        <x:v>48</x:v>
      </x:c>
      <x:c r="B56" s="16" t="str">
        <x:f>IF($B$7="","",IFERROR(IF(OR(NOT(ISNUMBER($B$7)),AND($D$7&lt;&gt;7,$D$7&lt;&gt;14)),"CHECK",$B$7+(56-9)*$D$7),"CHECK"))</x:f>
      </x:c>
      <x:c r="C56" s="16" t="str">
        <x:f>IF(B56="","",IFERROR(IF(OR(B56="CHECK",NOT(ISNUMBER($F$7)),$F$7&lt;0),"CHECK",B56-$F$7),"CHECK"))</x:f>
      </x:c>
      <x:c r="D56" s="17"/>
      <x:c r="E56" s="17"/>
      <x:c r="F56" s="17"/>
      <x:c r="G56" s="12"/>
    </x:row>
    <x:row r="57" ht="29" customHeight="1">
      <x:c r="A57" s="12" t="n">
        <x:v>49</x:v>
      </x:c>
      <x:c r="B57" s="16" t="str">
        <x:f>IF($B$7="","",IFERROR(IF(OR(NOT(ISNUMBER($B$7)),AND($D$7&lt;&gt;7,$D$7&lt;&gt;14)),"CHECK",$B$7+(57-9)*$D$7),"CHECK"))</x:f>
      </x:c>
      <x:c r="C57" s="16" t="str">
        <x:f>IF(B57="","",IFERROR(IF(OR(B57="CHECK",NOT(ISNUMBER($F$7)),$F$7&lt;0),"CHECK",B57-$F$7),"CHECK"))</x:f>
      </x:c>
      <x:c r="D57" s="17"/>
      <x:c r="E57" s="17"/>
      <x:c r="F57" s="17"/>
      <x:c r="G57" s="12"/>
    </x:row>
    <x:row r="58" ht="29" customHeight="1">
      <x:c r="A58" s="12" t="n">
        <x:v>50</x:v>
      </x:c>
      <x:c r="B58" s="16" t="str">
        <x:f>IF($B$7="","",IFERROR(IF(OR(NOT(ISNUMBER($B$7)),AND($D$7&lt;&gt;7,$D$7&lt;&gt;14)),"CHECK",$B$7+(58-9)*$D$7),"CHECK"))</x:f>
      </x:c>
      <x:c r="C58" s="16" t="str">
        <x:f>IF(B58="","",IFERROR(IF(OR(B58="CHECK",NOT(ISNUMBER($F$7)),$F$7&lt;0),"CHECK",B58-$F$7),"CHECK"))</x:f>
      </x:c>
      <x:c r="D58" s="17"/>
      <x:c r="E58" s="17"/>
      <x:c r="F58" s="17"/>
      <x:c r="G58" s="12"/>
    </x:row>
    <x:row r="59" ht="29" customHeight="1">
      <x:c r="A59" s="12" t="n">
        <x:v>51</x:v>
      </x:c>
      <x:c r="B59" s="16" t="str">
        <x:f>IF($B$7="","",IFERROR(IF(OR(NOT(ISNUMBER($B$7)),AND($D$7&lt;&gt;7,$D$7&lt;&gt;14)),"CHECK",$B$7+(59-9)*$D$7),"CHECK"))</x:f>
      </x:c>
      <x:c r="C59" s="16" t="str">
        <x:f>IF(B59="","",IFERROR(IF(OR(B59="CHECK",NOT(ISNUMBER($F$7)),$F$7&lt;0),"CHECK",B59-$F$7),"CHECK"))</x:f>
      </x:c>
      <x:c r="D59" s="17"/>
      <x:c r="E59" s="17"/>
      <x:c r="F59" s="17"/>
      <x:c r="G59" s="12"/>
    </x:row>
    <x:row r="60" ht="29" customHeight="1">
      <x:c r="A60" s="12" t="n">
        <x:v>52</x:v>
      </x:c>
      <x:c r="B60" s="16" t="str">
        <x:f>IF($B$7="","",IFERROR(IF(OR(NOT(ISNUMBER($B$7)),AND($D$7&lt;&gt;7,$D$7&lt;&gt;14)),"CHECK",$B$7+(60-9)*$D$7),"CHECK"))</x:f>
      </x:c>
      <x:c r="C60" s="16" t="str">
        <x:f>IF(B60="","",IFERROR(IF(OR(B60="CHECK",NOT(ISNUMBER($F$7)),$F$7&lt;0),"CHECK",B60-$F$7),"CHECK"))</x:f>
      </x:c>
      <x:c r="D60" s="17"/>
      <x:c r="E60" s="17"/>
      <x:c r="F60" s="17"/>
      <x:c r="G60" s="12"/>
    </x:row>
    <x:row r="61" ht="29" customHeight="1">
      <x:c r="A61" s="12" t="n">
        <x:v>53</x:v>
      </x:c>
      <x:c r="B61" s="16" t="str">
        <x:f>IF($B$7="","",IFERROR(IF(OR(NOT(ISNUMBER($B$7)),AND($D$7&lt;&gt;7,$D$7&lt;&gt;14)),"CHECK",$B$7+(61-9)*$D$7),"CHECK"))</x:f>
      </x:c>
      <x:c r="C61" s="16" t="str">
        <x:f>IF(B61="","",IFERROR(IF(OR(B61="CHECK",NOT(ISNUMBER($F$7)),$F$7&lt;0),"CHECK",B61-$F$7),"CHECK"))</x:f>
      </x:c>
      <x:c r="D61" s="17"/>
      <x:c r="E61" s="17"/>
      <x:c r="F61" s="17"/>
      <x:c r="G61" s="12"/>
    </x:row>
    <x:row r="62">
      <x:c r="A62" s="1"/>
      <x:c r="B62" s="1"/>
      <x:c r="C62" s="1"/>
      <x:c r="D62" s="1"/>
      <x:c r="E62" s="1"/>
      <x:c r="F62" s="1"/>
      <x:c r="G62" s="1"/>
    </x:row>
    <x:row r="63">
      <x:c r="A63" s="1"/>
      <x:c r="B63" s="1"/>
      <x:c r="C63" s="1"/>
      <x:c r="D63" s="1"/>
      <x:c r="E63" s="1"/>
      <x:c r="F63" s="1"/>
      <x:c r="G63" s="1"/>
    </x:row>
    <x:row r="64">
      <x:c r="A64" s="1"/>
      <x:c r="B64" s="1"/>
      <x:c r="C64" s="1"/>
      <x:c r="D64" s="1"/>
      <x:c r="E64" s="1"/>
      <x:c r="F64" s="1"/>
      <x:c r="G64" s="1"/>
    </x:row>
    <x:row r="65">
      <x:c r="A65" s="6" t="str">
        <x:v>Reviewed by / date:</x:v>
      </x:c>
      <x:c r="B65" s="1"/>
      <x:c r="C65" s="1"/>
      <x:c r="D65" s="1"/>
      <x:c r="E65" s="1"/>
      <x:c r="F65" s="1"/>
      <x:c r="G65" s="1"/>
    </x:row>
    <x:row r="66">
      <x:c r="A66" s="1"/>
      <x:c r="B66" s="1"/>
      <x:c r="C66" s="1"/>
      <x:c r="D66" s="1"/>
      <x:c r="E66" s="1"/>
      <x:c r="F66" s="1"/>
      <x:c r="G66" s="1"/>
    </x:row>
    <x:row r="67">
      <x:c r="A67" s="5" t="str">
        <x:v>PayHr | payhr.ca/resources/ | Free for internal business use. Keep completed records private. v2026-10-11</x:v>
      </x:c>
      <x:c r="B67" s="1"/>
      <x:c r="C67" s="1"/>
      <x:c r="D67" s="1"/>
      <x:c r="E67" s="1"/>
      <x:c r="F67" s="1"/>
      <x:c r="G67" s="1"/>
    </x:row>
  </x:sheetData>
  <x:mergeCells>
    <x:mergeCell ref="A3:G3"/>
    <x:mergeCell ref="A4:G4"/>
    <x:mergeCell ref="A5:G5"/>
    <x:mergeCell ref="A6:G6"/>
    <x:mergeCell ref="A65:G65"/>
    <x:mergeCell ref="A67:G67"/>
  </x:mergeCells>
  <x:dataValidations count="1">
    <x:dataValidation type="list" sqref="D7">
      <x:formula1>"7,14"</x:formula1>
    </x:dataValidation>
  </x:dataValidations>
  <x:pageMargins left="0.7" right="0.7" top="0.75" bottom="0.75" header="0.3" footer="0.3"/>
  <x:drawing xmlns:r="http://schemas.openxmlformats.org/officeDocument/2006/relationships" r:id="Rd846d7b18caf4246"/>
</x:worksheet>
</file>